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esktop\3ER TRIMESTRE 2024\1.3 INFORMACION EN MATERIA DE DISCIPLINA FINANCIERA\"/>
    </mc:Choice>
  </mc:AlternateContent>
  <xr:revisionPtr revIDLastSave="0" documentId="8_{33521C47-209F-4D47-A5AC-6A9DB8800837}" xr6:coauthVersionLast="47" xr6:coauthVersionMax="47" xr10:uidLastSave="{00000000-0000-0000-0000-000000000000}"/>
  <bookViews>
    <workbookView xWindow="-120" yWindow="-120" windowWidth="29040" windowHeight="15720" xr2:uid="{66B973DF-F8BD-42EC-9111-0E3DB2E4735D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F69" i="1" l="1"/>
  <c r="I69" i="1" s="1"/>
  <c r="F96" i="1"/>
  <c r="F97" i="1"/>
  <c r="F98" i="1"/>
  <c r="I98" i="1" s="1"/>
  <c r="F99" i="1"/>
  <c r="F100" i="1"/>
  <c r="F101" i="1"/>
  <c r="I101" i="1" s="1"/>
  <c r="F102" i="1"/>
  <c r="F94" i="1" s="1"/>
  <c r="I94" i="1" s="1"/>
  <c r="I102" i="1"/>
  <c r="F103" i="1"/>
  <c r="I103" i="1" s="1"/>
  <c r="F95" i="1"/>
  <c r="F88" i="1"/>
  <c r="I88" i="1" s="1"/>
  <c r="F89" i="1"/>
  <c r="F90" i="1"/>
  <c r="I90" i="1" s="1"/>
  <c r="F91" i="1"/>
  <c r="F92" i="1"/>
  <c r="F93" i="1"/>
  <c r="I93" i="1"/>
  <c r="F87" i="1"/>
  <c r="I87" i="1" s="1"/>
  <c r="F78" i="1"/>
  <c r="I78" i="1"/>
  <c r="F79" i="1"/>
  <c r="I79" i="1" s="1"/>
  <c r="F80" i="1"/>
  <c r="I80" i="1" s="1"/>
  <c r="F81" i="1"/>
  <c r="I81" i="1" s="1"/>
  <c r="F82" i="1"/>
  <c r="F76" i="1" s="1"/>
  <c r="I76" i="1" s="1"/>
  <c r="I82" i="1"/>
  <c r="F83" i="1"/>
  <c r="I83" i="1" s="1"/>
  <c r="F77" i="1"/>
  <c r="F74" i="1"/>
  <c r="I74" i="1" s="1"/>
  <c r="F75" i="1"/>
  <c r="I75" i="1"/>
  <c r="F73" i="1"/>
  <c r="F65" i="1"/>
  <c r="I65" i="1" s="1"/>
  <c r="F63" i="1"/>
  <c r="I63" i="1" s="1"/>
  <c r="F66" i="1"/>
  <c r="F67" i="1"/>
  <c r="F68" i="1"/>
  <c r="I68" i="1" s="1"/>
  <c r="F70" i="1"/>
  <c r="I70" i="1" s="1"/>
  <c r="F71" i="1"/>
  <c r="F64" i="1"/>
  <c r="F61" i="1"/>
  <c r="I61" i="1"/>
  <c r="F62" i="1"/>
  <c r="I62" i="1" s="1"/>
  <c r="F60" i="1"/>
  <c r="F51" i="1"/>
  <c r="F52" i="1"/>
  <c r="I52" i="1"/>
  <c r="F53" i="1"/>
  <c r="F54" i="1"/>
  <c r="I54" i="1" s="1"/>
  <c r="F55" i="1"/>
  <c r="I55" i="1" s="1"/>
  <c r="F56" i="1"/>
  <c r="I56" i="1"/>
  <c r="F57" i="1"/>
  <c r="F49" i="1" s="1"/>
  <c r="F58" i="1"/>
  <c r="I58" i="1" s="1"/>
  <c r="F50" i="1"/>
  <c r="I50" i="1"/>
  <c r="F41" i="1"/>
  <c r="I41" i="1" s="1"/>
  <c r="F42" i="1"/>
  <c r="F43" i="1"/>
  <c r="F44" i="1"/>
  <c r="I44" i="1" s="1"/>
  <c r="F45" i="1"/>
  <c r="F39" i="1" s="1"/>
  <c r="I45" i="1"/>
  <c r="F46" i="1"/>
  <c r="F47" i="1"/>
  <c r="F48" i="1"/>
  <c r="I48" i="1"/>
  <c r="F40" i="1"/>
  <c r="F31" i="1"/>
  <c r="I31" i="1" s="1"/>
  <c r="F32" i="1"/>
  <c r="I32" i="1" s="1"/>
  <c r="F33" i="1"/>
  <c r="I33" i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/>
  <c r="F21" i="1"/>
  <c r="I21" i="1" s="1"/>
  <c r="F22" i="1"/>
  <c r="I22" i="1" s="1"/>
  <c r="F23" i="1"/>
  <c r="I23" i="1" s="1"/>
  <c r="F24" i="1"/>
  <c r="F25" i="1"/>
  <c r="I25" i="1" s="1"/>
  <c r="F26" i="1"/>
  <c r="I26" i="1" s="1"/>
  <c r="F27" i="1"/>
  <c r="I27" i="1"/>
  <c r="F28" i="1"/>
  <c r="I28" i="1" s="1"/>
  <c r="F20" i="1"/>
  <c r="I20" i="1" s="1"/>
  <c r="F13" i="1"/>
  <c r="I13" i="1" s="1"/>
  <c r="F14" i="1"/>
  <c r="I14" i="1" s="1"/>
  <c r="F15" i="1"/>
  <c r="I15" i="1" s="1"/>
  <c r="F16" i="1"/>
  <c r="F11" i="1" s="1"/>
  <c r="I16" i="1"/>
  <c r="F17" i="1"/>
  <c r="F18" i="1"/>
  <c r="I18" i="1"/>
  <c r="F12" i="1"/>
  <c r="F153" i="1"/>
  <c r="I153" i="1" s="1"/>
  <c r="F154" i="1"/>
  <c r="I154" i="1" s="1"/>
  <c r="F155" i="1"/>
  <c r="F156" i="1"/>
  <c r="I156" i="1" s="1"/>
  <c r="F157" i="1"/>
  <c r="I157" i="1" s="1"/>
  <c r="F158" i="1"/>
  <c r="I158" i="1" s="1"/>
  <c r="F152" i="1"/>
  <c r="F151" i="1" s="1"/>
  <c r="I151" i="1" s="1"/>
  <c r="F149" i="1"/>
  <c r="I149" i="1" s="1"/>
  <c r="F150" i="1"/>
  <c r="F148" i="1"/>
  <c r="I148" i="1" s="1"/>
  <c r="F140" i="1"/>
  <c r="I140" i="1" s="1"/>
  <c r="F141" i="1"/>
  <c r="F142" i="1"/>
  <c r="I142" i="1" s="1"/>
  <c r="F143" i="1"/>
  <c r="I143" i="1" s="1"/>
  <c r="F144" i="1"/>
  <c r="F145" i="1"/>
  <c r="I145" i="1" s="1"/>
  <c r="F146" i="1"/>
  <c r="I146" i="1"/>
  <c r="F139" i="1"/>
  <c r="F138" i="1" s="1"/>
  <c r="I138" i="1" s="1"/>
  <c r="F136" i="1"/>
  <c r="F137" i="1"/>
  <c r="I137" i="1" s="1"/>
  <c r="F135" i="1"/>
  <c r="I135" i="1" s="1"/>
  <c r="F126" i="1"/>
  <c r="I126" i="1" s="1"/>
  <c r="F127" i="1"/>
  <c r="I127" i="1" s="1"/>
  <c r="F128" i="1"/>
  <c r="I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F124" i="1" s="1"/>
  <c r="I124" i="1" s="1"/>
  <c r="I125" i="1"/>
  <c r="F116" i="1"/>
  <c r="I116" i="1" s="1"/>
  <c r="F117" i="1"/>
  <c r="I117" i="1" s="1"/>
  <c r="F118" i="1"/>
  <c r="F119" i="1"/>
  <c r="I119" i="1" s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 s="1"/>
  <c r="F107" i="1"/>
  <c r="I107" i="1" s="1"/>
  <c r="F108" i="1"/>
  <c r="I108" i="1"/>
  <c r="F109" i="1"/>
  <c r="I109" i="1" s="1"/>
  <c r="F110" i="1"/>
  <c r="F111" i="1"/>
  <c r="I111" i="1"/>
  <c r="F112" i="1"/>
  <c r="I112" i="1" s="1"/>
  <c r="F113" i="1"/>
  <c r="I113" i="1"/>
  <c r="F105" i="1"/>
  <c r="I105" i="1" s="1"/>
  <c r="E151" i="1"/>
  <c r="G151" i="1"/>
  <c r="G85" i="1" s="1"/>
  <c r="H151" i="1"/>
  <c r="D151" i="1"/>
  <c r="E147" i="1"/>
  <c r="G147" i="1"/>
  <c r="H147" i="1"/>
  <c r="D147" i="1"/>
  <c r="E138" i="1"/>
  <c r="G138" i="1"/>
  <c r="H138" i="1"/>
  <c r="D138" i="1"/>
  <c r="E134" i="1"/>
  <c r="E85" i="1" s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H85" i="1" s="1"/>
  <c r="H160" i="1" s="1"/>
  <c r="D86" i="1"/>
  <c r="D85" i="1" s="1"/>
  <c r="I91" i="1"/>
  <c r="I92" i="1"/>
  <c r="I96" i="1"/>
  <c r="I97" i="1"/>
  <c r="I99" i="1"/>
  <c r="I100" i="1"/>
  <c r="I110" i="1"/>
  <c r="I118" i="1"/>
  <c r="I136" i="1"/>
  <c r="I144" i="1"/>
  <c r="I155" i="1"/>
  <c r="I73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D10" i="1" s="1"/>
  <c r="D160" i="1" s="1"/>
  <c r="E11" i="1"/>
  <c r="E10" i="1" s="1"/>
  <c r="E160" i="1" s="1"/>
  <c r="G11" i="1"/>
  <c r="H11" i="1"/>
  <c r="D11" i="1"/>
  <c r="I71" i="1"/>
  <c r="I152" i="1"/>
  <c r="I67" i="1"/>
  <c r="I66" i="1"/>
  <c r="I64" i="1"/>
  <c r="I53" i="1"/>
  <c r="I51" i="1"/>
  <c r="I47" i="1"/>
  <c r="I46" i="1"/>
  <c r="I43" i="1"/>
  <c r="I42" i="1"/>
  <c r="I24" i="1"/>
  <c r="I89" i="1"/>
  <c r="I12" i="1"/>
  <c r="I77" i="1"/>
  <c r="I95" i="1"/>
  <c r="I139" i="1"/>
  <c r="I60" i="1"/>
  <c r="H10" i="1"/>
  <c r="G10" i="1"/>
  <c r="I40" i="1"/>
  <c r="F72" i="1"/>
  <c r="I72" i="1" s="1"/>
  <c r="I141" i="1"/>
  <c r="I150" i="1"/>
  <c r="F86" i="1"/>
  <c r="I29" i="1" l="1"/>
  <c r="G160" i="1"/>
  <c r="I11" i="1"/>
  <c r="I39" i="1"/>
  <c r="I19" i="1"/>
  <c r="F59" i="1"/>
  <c r="I59" i="1" s="1"/>
  <c r="I57" i="1"/>
  <c r="I49" i="1" s="1"/>
  <c r="F104" i="1"/>
  <c r="I104" i="1" s="1"/>
  <c r="F147" i="1"/>
  <c r="I147" i="1" s="1"/>
  <c r="I86" i="1"/>
  <c r="F19" i="1"/>
  <c r="F10" i="1" s="1"/>
  <c r="F29" i="1"/>
  <c r="F114" i="1"/>
  <c r="I114" i="1" s="1"/>
  <c r="I10" i="1" l="1"/>
  <c r="I85" i="1"/>
  <c r="F85" i="1"/>
  <c r="F160" i="1" s="1"/>
  <c r="I160" i="1" l="1"/>
</calcChain>
</file>

<file path=xl/sharedStrings.xml><?xml version="1.0" encoding="utf-8"?>
<sst xmlns="http://purl.oclc.org/ooxml/spreadsheetml/main" count="162" uniqueCount="89">
  <si>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</si>
  <si>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</si>
  <si>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</si>
  <si>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</si>
  <si>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</si>
  <si>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</si>
  <si>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</si>
  <si>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</si>
  <si>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</si>
  <si>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</si>
  <si>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</si>
  <si>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</si>
  <si>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</si>
  <si>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</si>
  <si>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</si>
  <si>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</si>
  <si>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</si>
  <si>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</si>
  <si>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</si>
  <si>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</si>
  <si>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</si>
  <si>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</si>
  <si>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</si>
  <si>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</si>
  <si>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</si>
  <si>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</si>
  <si>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</si>
  <si>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</si>
  <si>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</si>
  <si>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</si>
  <si>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</si>
  <si>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</si>
  <si>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</si>
  <si>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</si>
  <si>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</si>
  <si>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</si>
  <si>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</si>
  <si>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</si>
  <si>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</si>
  <si>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</si>
  <si>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</si>
  <si>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</si>
  <si>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</si>
  <si>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</si>
  <si>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</si>
  <si>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</si>
  <si>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</si>
  <si>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</si>
  <si>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</si>
  <si>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</si>
  <si>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</si>
  <si>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</si>
  <si>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</si>
  <si>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</si>
  <si>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</si>
  <si>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</si>
  <si>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</si>
  <si>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</si>
  <si>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</si>
  <si>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</si>
  <si>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</si>
  <si>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</si>
  <si>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</si>
  <si>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</si>
  <si>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</si>
  <si>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</si>
  <si>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</si>
  <si>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</si>
  <si>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</si>
  <si>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</si>
  <si>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</si>
  <si>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</si>
  <si>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</si>
  <si>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</si>
  <si>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</si>
  <si>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</si>
  <si>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</si>
  <si>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</si>
  <si>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</si>
  <si>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</si>
  <si>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</si>
  <si>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</si>
  <si>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</si>
  <si>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</si>
  <si>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</si>
  <si>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</si>
  <si>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</si>
  <si>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</si>
  <si>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30 de Septiembre de 2024 (b)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</si>
</sst>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start/>
      <end/>
      <top/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/>
      <end style="medium">
        <color rgb="FF000000"/>
      </end>
      <top style="medium">
        <color indexed="64"/>
      </top>
      <bottom/>
      <diagonal/>
    </border>
    <border>
      <start/>
      <end style="medium">
        <color rgb="FF000000"/>
      </end>
      <top/>
      <bottom/>
      <diagonal/>
    </border>
    <border>
      <start/>
      <end style="medium">
        <color rgb="FF000000"/>
      </end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2" fillId="0" borderId="0" xfId="1" applyFont="1"/>
    <xf numFmtId="44" fontId="3" fillId="2" borderId="6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 wrapText="1"/>
    </xf>
    <xf numFmtId="44" fontId="3" fillId="0" borderId="14" xfId="1" applyFont="1" applyBorder="1" applyAlignment="1">
      <alignment horizontal="right" vertical="center"/>
    </xf>
    <xf numFmtId="44" fontId="2" fillId="0" borderId="14" xfId="1" applyFont="1" applyBorder="1" applyAlignment="1">
      <alignment horizontal="right" vertical="center"/>
    </xf>
    <xf numFmtId="44" fontId="2" fillId="0" borderId="5" xfId="1" applyFont="1" applyBorder="1" applyAlignment="1">
      <alignment horizontal="right" vertical="center"/>
    </xf>
    <xf numFmtId="44" fontId="2" fillId="0" borderId="16" xfId="1" applyFont="1" applyBorder="1" applyAlignment="1">
      <alignment horizontal="right" vertical="center"/>
    </xf>
    <xf numFmtId="44" fontId="2" fillId="0" borderId="10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5" xfId="1" applyFont="1" applyBorder="1" applyAlignment="1">
      <alignment horizontal="right" vertical="center"/>
    </xf>
    <xf numFmtId="44" fontId="2" fillId="0" borderId="6" xfId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6E3A-C436-478F-BB68-BF84C514AF7E}">
  <sheetPr>
    <pageSetUpPr fitToPage="1"/>
  </sheetPr>
  <dimension ref="B1:I161"/>
  <sheetViews>
    <sheetView tabSelected="1" view="pageBreakPreview" zoomScaleNormal="100" zoomScaleSheetLayoutView="100" workbookViewId="0">
      <pane ySplit="9" topLeftCell="A10" activePane="bottomLeft" state="frozen"/>
      <selection pane="bottomLeft" activeCell="D20" sqref="D2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29" t="s">
        <v>87</v>
      </c>
      <c r="C2" s="38"/>
      <c r="D2" s="38"/>
      <c r="E2" s="38"/>
      <c r="F2" s="38"/>
      <c r="G2" s="38"/>
      <c r="H2" s="38"/>
      <c r="I2" s="39"/>
    </row>
    <row r="3" spans="2:9" x14ac:dyDescent="0.2">
      <c r="B3" s="31" t="s">
        <v>0</v>
      </c>
      <c r="C3" s="40"/>
      <c r="D3" s="40"/>
      <c r="E3" s="40"/>
      <c r="F3" s="40"/>
      <c r="G3" s="40"/>
      <c r="H3" s="40"/>
      <c r="I3" s="41"/>
    </row>
    <row r="4" spans="2:9" x14ac:dyDescent="0.2">
      <c r="B4" s="31" t="s">
        <v>1</v>
      </c>
      <c r="C4" s="40"/>
      <c r="D4" s="40"/>
      <c r="E4" s="40"/>
      <c r="F4" s="40"/>
      <c r="G4" s="40"/>
      <c r="H4" s="40"/>
      <c r="I4" s="41"/>
    </row>
    <row r="5" spans="2:9" x14ac:dyDescent="0.2">
      <c r="B5" s="31" t="s">
        <v>88</v>
      </c>
      <c r="C5" s="40"/>
      <c r="D5" s="40"/>
      <c r="E5" s="40"/>
      <c r="F5" s="40"/>
      <c r="G5" s="40"/>
      <c r="H5" s="40"/>
      <c r="I5" s="41"/>
    </row>
    <row r="6" spans="2:9" ht="13.5" thickBot="1" x14ac:dyDescent="0.25">
      <c r="B6" s="33" t="s">
        <v>2</v>
      </c>
      <c r="C6" s="42"/>
      <c r="D6" s="42"/>
      <c r="E6" s="42"/>
      <c r="F6" s="42"/>
      <c r="G6" s="42"/>
      <c r="H6" s="42"/>
      <c r="I6" s="43"/>
    </row>
    <row r="7" spans="2:9" ht="15.75" customHeight="1" x14ac:dyDescent="0.2">
      <c r="B7" s="29" t="s">
        <v>3</v>
      </c>
      <c r="C7" s="30"/>
      <c r="D7" s="44" t="s">
        <v>4</v>
      </c>
      <c r="E7" s="45"/>
      <c r="F7" s="45"/>
      <c r="G7" s="45"/>
      <c r="H7" s="46"/>
      <c r="I7" s="35" t="s">
        <v>5</v>
      </c>
    </row>
    <row r="8" spans="2:9" ht="15" customHeight="1" thickBot="1" x14ac:dyDescent="0.25">
      <c r="B8" s="31"/>
      <c r="C8" s="32"/>
      <c r="D8" s="47"/>
      <c r="E8" s="48"/>
      <c r="F8" s="48"/>
      <c r="G8" s="48"/>
      <c r="H8" s="49"/>
      <c r="I8" s="36"/>
    </row>
    <row r="9" spans="2:9" ht="26.25" thickBot="1" x14ac:dyDescent="0.25">
      <c r="B9" s="33"/>
      <c r="C9" s="34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37"/>
    </row>
    <row r="10" spans="2:9" x14ac:dyDescent="0.2">
      <c r="B10" s="5" t="s">
        <v>11</v>
      </c>
      <c r="C10" s="6"/>
      <c r="D10" s="19">
        <f t="shared" ref="D10:I10" si="0">D11+D19+D29+D39+D49+D59+D72+D76+D63</f>
        <v>70519774.439999998</v>
      </c>
      <c r="E10" s="19">
        <f t="shared" si="0"/>
        <v>15939810.09</v>
      </c>
      <c r="F10" s="19">
        <f t="shared" si="0"/>
        <v>86459584.530000001</v>
      </c>
      <c r="G10" s="19">
        <f t="shared" si="0"/>
        <v>66191120.109999992</v>
      </c>
      <c r="H10" s="19">
        <f t="shared" si="0"/>
        <v>64831919.109999992</v>
      </c>
      <c r="I10" s="19">
        <f t="shared" si="0"/>
        <v>20268464.419999998</v>
      </c>
    </row>
    <row r="11" spans="2:9" x14ac:dyDescent="0.2">
      <c r="B11" s="1" t="s">
        <v>12</v>
      </c>
      <c r="C11" s="7"/>
      <c r="D11" s="20">
        <f t="shared" ref="D11:I11" si="1">SUM(D12:D18)</f>
        <v>39081390.219999999</v>
      </c>
      <c r="E11" s="20">
        <f t="shared" si="1"/>
        <v>-306689.99</v>
      </c>
      <c r="F11" s="20">
        <f t="shared" si="1"/>
        <v>38774700.229999997</v>
      </c>
      <c r="G11" s="20">
        <f t="shared" si="1"/>
        <v>25053008.259999998</v>
      </c>
      <c r="H11" s="20">
        <f t="shared" si="1"/>
        <v>25053008.259999998</v>
      </c>
      <c r="I11" s="20">
        <f t="shared" si="1"/>
        <v>13721691.969999995</v>
      </c>
    </row>
    <row r="12" spans="2:9" x14ac:dyDescent="0.2">
      <c r="B12" s="11" t="s">
        <v>13</v>
      </c>
      <c r="C12" s="9"/>
      <c r="D12" s="20">
        <v>26115982.079999998</v>
      </c>
      <c r="E12" s="21">
        <v>-217839.03</v>
      </c>
      <c r="F12" s="21">
        <f>D12+E12</f>
        <v>25898143.049999997</v>
      </c>
      <c r="G12" s="21">
        <v>18967470.960000001</v>
      </c>
      <c r="H12" s="21">
        <v>18967470.960000001</v>
      </c>
      <c r="I12" s="21">
        <f>F12-G12</f>
        <v>6930672.0899999961</v>
      </c>
    </row>
    <row r="13" spans="2:9" x14ac:dyDescent="0.2">
      <c r="B13" s="11" t="s">
        <v>14</v>
      </c>
      <c r="C13" s="9"/>
      <c r="D13" s="20"/>
      <c r="E13" s="21"/>
      <c r="F13" s="21">
        <f t="shared" ref="F13:F18" si="2">D13+E13</f>
        <v>0</v>
      </c>
      <c r="G13" s="21"/>
      <c r="H13" s="21"/>
      <c r="I13" s="21">
        <f t="shared" ref="I13:I18" si="3">F13-G13</f>
        <v>0</v>
      </c>
    </row>
    <row r="14" spans="2:9" x14ac:dyDescent="0.2">
      <c r="B14" s="11" t="s">
        <v>15</v>
      </c>
      <c r="C14" s="9"/>
      <c r="D14" s="20">
        <v>9261792.5999999996</v>
      </c>
      <c r="E14" s="21">
        <v>-41817.39</v>
      </c>
      <c r="F14" s="21">
        <f t="shared" si="2"/>
        <v>9219975.209999999</v>
      </c>
      <c r="G14" s="21">
        <v>2783059.47</v>
      </c>
      <c r="H14" s="21">
        <v>2783059.47</v>
      </c>
      <c r="I14" s="21">
        <f t="shared" si="3"/>
        <v>6436915.7399999984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3655615.54</v>
      </c>
      <c r="E16" s="21">
        <v>-47033.57</v>
      </c>
      <c r="F16" s="21">
        <f t="shared" si="2"/>
        <v>3608581.97</v>
      </c>
      <c r="G16" s="21">
        <v>3263677.83</v>
      </c>
      <c r="H16" s="21">
        <v>3263677.83</v>
      </c>
      <c r="I16" s="21">
        <f t="shared" si="3"/>
        <v>344904.14000000013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>
        <v>48000</v>
      </c>
      <c r="E18" s="21">
        <v>0</v>
      </c>
      <c r="F18" s="21">
        <f t="shared" si="2"/>
        <v>48000</v>
      </c>
      <c r="G18" s="21">
        <v>38800</v>
      </c>
      <c r="H18" s="21">
        <v>38800</v>
      </c>
      <c r="I18" s="21">
        <f t="shared" si="3"/>
        <v>9200</v>
      </c>
    </row>
    <row r="19" spans="2:9" x14ac:dyDescent="0.2">
      <c r="B19" s="1" t="s">
        <v>20</v>
      </c>
      <c r="C19" s="7"/>
      <c r="D19" s="20">
        <f t="shared" ref="D19:I19" si="4">SUM(D20:D28)</f>
        <v>9471479.9000000004</v>
      </c>
      <c r="E19" s="20">
        <f t="shared" si="4"/>
        <v>1071059.2299999997</v>
      </c>
      <c r="F19" s="20">
        <f t="shared" si="4"/>
        <v>10542539.129999999</v>
      </c>
      <c r="G19" s="20">
        <f t="shared" si="4"/>
        <v>8779363.9900000002</v>
      </c>
      <c r="H19" s="20">
        <f t="shared" si="4"/>
        <v>8744853.9900000002</v>
      </c>
      <c r="I19" s="20">
        <f t="shared" si="4"/>
        <v>1763175.1400000004</v>
      </c>
    </row>
    <row r="20" spans="2:9" x14ac:dyDescent="0.2">
      <c r="B20" s="11" t="s">
        <v>21</v>
      </c>
      <c r="C20" s="9"/>
      <c r="D20" s="20">
        <v>1510753.85</v>
      </c>
      <c r="E20" s="21">
        <v>-243074.92</v>
      </c>
      <c r="F20" s="20">
        <f t="shared" ref="F20:F28" si="5">D20+E20</f>
        <v>1267678.9300000002</v>
      </c>
      <c r="G20" s="21">
        <v>1096211.76</v>
      </c>
      <c r="H20" s="21">
        <v>1096211.76</v>
      </c>
      <c r="I20" s="21">
        <f>F20-G20</f>
        <v>171467.17000000016</v>
      </c>
    </row>
    <row r="21" spans="2:9" x14ac:dyDescent="0.2">
      <c r="B21" s="11" t="s">
        <v>22</v>
      </c>
      <c r="C21" s="9"/>
      <c r="D21" s="20">
        <v>909909.96</v>
      </c>
      <c r="E21" s="21">
        <v>727718.88</v>
      </c>
      <c r="F21" s="20">
        <f t="shared" si="5"/>
        <v>1637628.8399999999</v>
      </c>
      <c r="G21" s="21">
        <v>1492998.87</v>
      </c>
      <c r="H21" s="21">
        <v>1458488.87</v>
      </c>
      <c r="I21" s="21">
        <f t="shared" ref="I21:I83" si="6">F21-G21</f>
        <v>144629.96999999974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5077033.7699999996</v>
      </c>
      <c r="E23" s="21">
        <v>903209.23</v>
      </c>
      <c r="F23" s="20">
        <f t="shared" si="5"/>
        <v>5980243</v>
      </c>
      <c r="G23" s="21">
        <v>5079737.93</v>
      </c>
      <c r="H23" s="21">
        <v>5079737.93</v>
      </c>
      <c r="I23" s="21">
        <f t="shared" si="6"/>
        <v>900505.0700000003</v>
      </c>
    </row>
    <row r="24" spans="2:9" x14ac:dyDescent="0.2">
      <c r="B24" s="11" t="s">
        <v>25</v>
      </c>
      <c r="C24" s="9"/>
      <c r="D24" s="20">
        <v>0</v>
      </c>
      <c r="E24" s="21">
        <v>18500</v>
      </c>
      <c r="F24" s="20">
        <f t="shared" si="5"/>
        <v>18500</v>
      </c>
      <c r="G24" s="21">
        <v>0</v>
      </c>
      <c r="H24" s="21">
        <v>0</v>
      </c>
      <c r="I24" s="21">
        <f t="shared" si="6"/>
        <v>18500</v>
      </c>
    </row>
    <row r="25" spans="2:9" x14ac:dyDescent="0.2">
      <c r="B25" s="11" t="s">
        <v>26</v>
      </c>
      <c r="C25" s="9"/>
      <c r="D25" s="20">
        <v>670849</v>
      </c>
      <c r="E25" s="21">
        <v>5440.91</v>
      </c>
      <c r="F25" s="20">
        <f t="shared" si="5"/>
        <v>676289.91</v>
      </c>
      <c r="G25" s="21">
        <v>336097.31</v>
      </c>
      <c r="H25" s="21">
        <v>336097.31</v>
      </c>
      <c r="I25" s="21">
        <f t="shared" si="6"/>
        <v>340192.60000000003</v>
      </c>
    </row>
    <row r="26" spans="2:9" x14ac:dyDescent="0.2">
      <c r="B26" s="11" t="s">
        <v>27</v>
      </c>
      <c r="C26" s="9"/>
      <c r="D26" s="20">
        <v>390000</v>
      </c>
      <c r="E26" s="21">
        <v>-40493.83</v>
      </c>
      <c r="F26" s="20">
        <f t="shared" si="5"/>
        <v>349506.17</v>
      </c>
      <c r="G26" s="21">
        <v>271367.90999999997</v>
      </c>
      <c r="H26" s="21">
        <v>271367.90999999997</v>
      </c>
      <c r="I26" s="21">
        <f t="shared" si="6"/>
        <v>78138.260000000009</v>
      </c>
    </row>
    <row r="27" spans="2:9" x14ac:dyDescent="0.2">
      <c r="B27" s="11" t="s">
        <v>28</v>
      </c>
      <c r="C27" s="9"/>
      <c r="D27" s="20"/>
      <c r="E27" s="21"/>
      <c r="F27" s="20">
        <f t="shared" si="5"/>
        <v>0</v>
      </c>
      <c r="G27" s="21"/>
      <c r="H27" s="21"/>
      <c r="I27" s="21">
        <f t="shared" si="6"/>
        <v>0</v>
      </c>
    </row>
    <row r="28" spans="2:9" x14ac:dyDescent="0.2">
      <c r="B28" s="11" t="s">
        <v>29</v>
      </c>
      <c r="C28" s="9"/>
      <c r="D28" s="20">
        <v>912933.32</v>
      </c>
      <c r="E28" s="21">
        <v>-300241.03999999998</v>
      </c>
      <c r="F28" s="20">
        <f t="shared" si="5"/>
        <v>612692.28</v>
      </c>
      <c r="G28" s="21">
        <v>502950.21</v>
      </c>
      <c r="H28" s="21">
        <v>502950.21</v>
      </c>
      <c r="I28" s="21">
        <f t="shared" si="6"/>
        <v>109742.07</v>
      </c>
    </row>
    <row r="29" spans="2:9" x14ac:dyDescent="0.2">
      <c r="B29" s="1" t="s">
        <v>30</v>
      </c>
      <c r="C29" s="7"/>
      <c r="D29" s="20">
        <f t="shared" ref="D29:I29" si="7">SUM(D30:D38)</f>
        <v>9717197.040000001</v>
      </c>
      <c r="E29" s="20">
        <f t="shared" si="7"/>
        <v>5396963.879999999</v>
      </c>
      <c r="F29" s="20">
        <f t="shared" si="7"/>
        <v>15114160.92</v>
      </c>
      <c r="G29" s="20">
        <f t="shared" si="7"/>
        <v>13923575.789999999</v>
      </c>
      <c r="H29" s="20">
        <f t="shared" si="7"/>
        <v>12598884.789999999</v>
      </c>
      <c r="I29" s="20">
        <f t="shared" si="7"/>
        <v>1190585.1300000008</v>
      </c>
    </row>
    <row r="30" spans="2:9" x14ac:dyDescent="0.2">
      <c r="B30" s="11" t="s">
        <v>31</v>
      </c>
      <c r="C30" s="9"/>
      <c r="D30" s="20">
        <v>812000</v>
      </c>
      <c r="E30" s="21">
        <v>-146927.85</v>
      </c>
      <c r="F30" s="20">
        <f t="shared" ref="F30:F38" si="8">D30+E30</f>
        <v>665072.15</v>
      </c>
      <c r="G30" s="21">
        <v>665053.65</v>
      </c>
      <c r="H30" s="21">
        <v>665053.65</v>
      </c>
      <c r="I30" s="21">
        <f t="shared" si="6"/>
        <v>18.5</v>
      </c>
    </row>
    <row r="31" spans="2:9" x14ac:dyDescent="0.2">
      <c r="B31" s="11" t="s">
        <v>32</v>
      </c>
      <c r="C31" s="9"/>
      <c r="D31" s="20">
        <v>1151871</v>
      </c>
      <c r="E31" s="21">
        <v>1412164.62</v>
      </c>
      <c r="F31" s="20">
        <f t="shared" si="8"/>
        <v>2564035.62</v>
      </c>
      <c r="G31" s="21">
        <v>2463682.84</v>
      </c>
      <c r="H31" s="21">
        <v>2094918.84</v>
      </c>
      <c r="I31" s="21">
        <f t="shared" si="6"/>
        <v>100352.78000000026</v>
      </c>
    </row>
    <row r="32" spans="2:9" x14ac:dyDescent="0.2">
      <c r="B32" s="11" t="s">
        <v>33</v>
      </c>
      <c r="C32" s="9"/>
      <c r="D32" s="20">
        <v>560000</v>
      </c>
      <c r="E32" s="21">
        <v>2335760.96</v>
      </c>
      <c r="F32" s="20">
        <f t="shared" si="8"/>
        <v>2895760.96</v>
      </c>
      <c r="G32" s="21">
        <v>2688610.42</v>
      </c>
      <c r="H32" s="21">
        <v>2688610.42</v>
      </c>
      <c r="I32" s="21">
        <f t="shared" si="6"/>
        <v>207150.54000000004</v>
      </c>
    </row>
    <row r="33" spans="2:9" x14ac:dyDescent="0.2">
      <c r="B33" s="11" t="s">
        <v>34</v>
      </c>
      <c r="C33" s="9"/>
      <c r="D33" s="20">
        <v>100000</v>
      </c>
      <c r="E33" s="21">
        <v>-6676.22</v>
      </c>
      <c r="F33" s="20">
        <f t="shared" si="8"/>
        <v>93323.78</v>
      </c>
      <c r="G33" s="21">
        <v>60663.78</v>
      </c>
      <c r="H33" s="21">
        <v>60663.78</v>
      </c>
      <c r="I33" s="21">
        <f t="shared" si="6"/>
        <v>32660</v>
      </c>
    </row>
    <row r="34" spans="2:9" x14ac:dyDescent="0.2">
      <c r="B34" s="11" t="s">
        <v>35</v>
      </c>
      <c r="C34" s="9"/>
      <c r="D34" s="20">
        <v>1200000</v>
      </c>
      <c r="E34" s="21">
        <v>64432.51</v>
      </c>
      <c r="F34" s="20">
        <f t="shared" si="8"/>
        <v>1264432.51</v>
      </c>
      <c r="G34" s="21">
        <v>977150.3</v>
      </c>
      <c r="H34" s="21">
        <v>977150.3</v>
      </c>
      <c r="I34" s="21">
        <f t="shared" si="6"/>
        <v>287282.20999999996</v>
      </c>
    </row>
    <row r="35" spans="2:9" x14ac:dyDescent="0.2">
      <c r="B35" s="11" t="s">
        <v>36</v>
      </c>
      <c r="C35" s="9"/>
      <c r="D35" s="20">
        <v>0</v>
      </c>
      <c r="E35" s="21">
        <v>269651.64</v>
      </c>
      <c r="F35" s="20">
        <f t="shared" si="8"/>
        <v>269651.64</v>
      </c>
      <c r="G35" s="21">
        <v>216872.72</v>
      </c>
      <c r="H35" s="21">
        <v>216872.72</v>
      </c>
      <c r="I35" s="21">
        <f t="shared" si="6"/>
        <v>52778.920000000013</v>
      </c>
    </row>
    <row r="36" spans="2:9" x14ac:dyDescent="0.2">
      <c r="B36" s="11" t="s">
        <v>37</v>
      </c>
      <c r="C36" s="9"/>
      <c r="D36" s="20">
        <v>0</v>
      </c>
      <c r="E36" s="21">
        <v>10739.25</v>
      </c>
      <c r="F36" s="20">
        <f t="shared" si="8"/>
        <v>10739.25</v>
      </c>
      <c r="G36" s="21">
        <v>5963.79</v>
      </c>
      <c r="H36" s="21">
        <v>5963.79</v>
      </c>
      <c r="I36" s="21">
        <f t="shared" si="6"/>
        <v>4775.46</v>
      </c>
    </row>
    <row r="37" spans="2:9" x14ac:dyDescent="0.2">
      <c r="B37" s="11" t="s">
        <v>38</v>
      </c>
      <c r="C37" s="9"/>
      <c r="D37" s="20">
        <v>4921815.03</v>
      </c>
      <c r="E37" s="21">
        <v>1547591.45</v>
      </c>
      <c r="F37" s="20">
        <f t="shared" si="8"/>
        <v>6469406.4800000004</v>
      </c>
      <c r="G37" s="21">
        <v>6018181.7599999998</v>
      </c>
      <c r="H37" s="21">
        <v>5062254.76</v>
      </c>
      <c r="I37" s="21">
        <f t="shared" si="6"/>
        <v>451224.72000000067</v>
      </c>
    </row>
    <row r="38" spans="2:9" x14ac:dyDescent="0.2">
      <c r="B38" s="11" t="s">
        <v>39</v>
      </c>
      <c r="C38" s="9"/>
      <c r="D38" s="20">
        <v>971511.01</v>
      </c>
      <c r="E38" s="21">
        <v>-89772.479999999996</v>
      </c>
      <c r="F38" s="20">
        <f t="shared" si="8"/>
        <v>881738.53</v>
      </c>
      <c r="G38" s="21">
        <v>827396.53</v>
      </c>
      <c r="H38" s="21">
        <v>827396.53</v>
      </c>
      <c r="I38" s="21">
        <f t="shared" si="6"/>
        <v>54342</v>
      </c>
    </row>
    <row r="39" spans="2:9" ht="25.5" customHeight="1" x14ac:dyDescent="0.2">
      <c r="B39" s="27" t="s">
        <v>40</v>
      </c>
      <c r="C39" s="28"/>
      <c r="D39" s="20">
        <f t="shared" ref="D39:I39" si="9">SUM(D40:D48)</f>
        <v>12249707.280000001</v>
      </c>
      <c r="E39" s="20">
        <f t="shared" si="9"/>
        <v>5649965.5999999996</v>
      </c>
      <c r="F39" s="20">
        <f>SUM(F40:F48)</f>
        <v>17899672.880000003</v>
      </c>
      <c r="G39" s="20">
        <f t="shared" si="9"/>
        <v>14306660.699999999</v>
      </c>
      <c r="H39" s="20">
        <f t="shared" si="9"/>
        <v>14306660.699999999</v>
      </c>
      <c r="I39" s="20">
        <f t="shared" si="9"/>
        <v>3593012.1800000006</v>
      </c>
    </row>
    <row r="40" spans="2:9" x14ac:dyDescent="0.2">
      <c r="B40" s="11" t="s">
        <v>41</v>
      </c>
      <c r="C40" s="9"/>
      <c r="D40" s="20">
        <v>665236.72</v>
      </c>
      <c r="E40" s="21">
        <v>185984.69</v>
      </c>
      <c r="F40" s="20">
        <f>D40+E40</f>
        <v>851221.40999999992</v>
      </c>
      <c r="G40" s="21">
        <v>802669.9</v>
      </c>
      <c r="H40" s="21">
        <v>802669.9</v>
      </c>
      <c r="I40" s="21">
        <f t="shared" si="6"/>
        <v>48551.509999999893</v>
      </c>
    </row>
    <row r="41" spans="2:9" x14ac:dyDescent="0.2">
      <c r="B41" s="11" t="s">
        <v>42</v>
      </c>
      <c r="C41" s="9"/>
      <c r="D41" s="20"/>
      <c r="E41" s="21"/>
      <c r="F41" s="20">
        <f t="shared" ref="F41:F83" si="10">D41+E41</f>
        <v>0</v>
      </c>
      <c r="G41" s="21"/>
      <c r="H41" s="21"/>
      <c r="I41" s="21">
        <f t="shared" si="6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0"/>
        <v>0</v>
      </c>
      <c r="G42" s="21"/>
      <c r="H42" s="21"/>
      <c r="I42" s="21">
        <f t="shared" si="6"/>
        <v>0</v>
      </c>
    </row>
    <row r="43" spans="2:9" x14ac:dyDescent="0.2">
      <c r="B43" s="11" t="s">
        <v>44</v>
      </c>
      <c r="C43" s="9"/>
      <c r="D43" s="20">
        <v>6426935.3600000003</v>
      </c>
      <c r="E43" s="21">
        <v>2702621.86</v>
      </c>
      <c r="F43" s="20">
        <f t="shared" si="10"/>
        <v>9129557.2200000007</v>
      </c>
      <c r="G43" s="21">
        <v>8508155.6099999994</v>
      </c>
      <c r="H43" s="21">
        <v>8508155.6099999994</v>
      </c>
      <c r="I43" s="21">
        <f t="shared" si="6"/>
        <v>621401.61000000127</v>
      </c>
    </row>
    <row r="44" spans="2:9" x14ac:dyDescent="0.2">
      <c r="B44" s="11" t="s">
        <v>45</v>
      </c>
      <c r="C44" s="9"/>
      <c r="D44" s="20">
        <v>5157535.2</v>
      </c>
      <c r="E44" s="21">
        <v>2761359.05</v>
      </c>
      <c r="F44" s="20">
        <f t="shared" si="10"/>
        <v>7918894.25</v>
      </c>
      <c r="G44" s="21">
        <v>4995835.1900000004</v>
      </c>
      <c r="H44" s="21">
        <v>4995835.1900000004</v>
      </c>
      <c r="I44" s="21">
        <f t="shared" si="6"/>
        <v>2923059.0599999996</v>
      </c>
    </row>
    <row r="45" spans="2:9" x14ac:dyDescent="0.2">
      <c r="B45" s="11" t="s">
        <v>46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0"/>
        <v>0</v>
      </c>
      <c r="G48" s="21"/>
      <c r="H48" s="21"/>
      <c r="I48" s="21">
        <f t="shared" si="6"/>
        <v>0</v>
      </c>
    </row>
    <row r="49" spans="2:9" x14ac:dyDescent="0.2">
      <c r="B49" s="27" t="s">
        <v>50</v>
      </c>
      <c r="C49" s="28"/>
      <c r="D49" s="20">
        <f t="shared" ref="D49:I49" si="11">SUM(D50:D58)</f>
        <v>0</v>
      </c>
      <c r="E49" s="20">
        <f t="shared" si="11"/>
        <v>0</v>
      </c>
      <c r="F49" s="20">
        <f t="shared" si="11"/>
        <v>0</v>
      </c>
      <c r="G49" s="20">
        <f t="shared" si="11"/>
        <v>0</v>
      </c>
      <c r="H49" s="20">
        <f t="shared" si="11"/>
        <v>0</v>
      </c>
      <c r="I49" s="20">
        <f t="shared" si="11"/>
        <v>0</v>
      </c>
    </row>
    <row r="50" spans="2:9" x14ac:dyDescent="0.2">
      <c r="B50" s="11" t="s">
        <v>51</v>
      </c>
      <c r="C50" s="9"/>
      <c r="D50" s="20"/>
      <c r="E50" s="21"/>
      <c r="F50" s="20">
        <f t="shared" si="10"/>
        <v>0</v>
      </c>
      <c r="G50" s="21"/>
      <c r="H50" s="21"/>
      <c r="I50" s="21">
        <f t="shared" si="6"/>
        <v>0</v>
      </c>
    </row>
    <row r="51" spans="2:9" x14ac:dyDescent="0.2">
      <c r="B51" s="11" t="s">
        <v>52</v>
      </c>
      <c r="C51" s="9"/>
      <c r="D51" s="20"/>
      <c r="E51" s="21"/>
      <c r="F51" s="20">
        <f t="shared" si="10"/>
        <v>0</v>
      </c>
      <c r="G51" s="21"/>
      <c r="H51" s="21"/>
      <c r="I51" s="21">
        <f t="shared" si="6"/>
        <v>0</v>
      </c>
    </row>
    <row r="52" spans="2:9" x14ac:dyDescent="0.2">
      <c r="B52" s="11" t="s">
        <v>53</v>
      </c>
      <c r="C52" s="9"/>
      <c r="D52" s="20"/>
      <c r="E52" s="21"/>
      <c r="F52" s="20">
        <f t="shared" si="10"/>
        <v>0</v>
      </c>
      <c r="G52" s="21"/>
      <c r="H52" s="21"/>
      <c r="I52" s="21">
        <f t="shared" si="6"/>
        <v>0</v>
      </c>
    </row>
    <row r="53" spans="2:9" x14ac:dyDescent="0.2">
      <c r="B53" s="11" t="s">
        <v>54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0"/>
        <v>0</v>
      </c>
      <c r="G54" s="21"/>
      <c r="H54" s="21"/>
      <c r="I54" s="21">
        <f t="shared" si="6"/>
        <v>0</v>
      </c>
    </row>
    <row r="55" spans="2:9" x14ac:dyDescent="0.2">
      <c r="B55" s="11" t="s">
        <v>56</v>
      </c>
      <c r="C55" s="9"/>
      <c r="D55" s="20"/>
      <c r="E55" s="21"/>
      <c r="F55" s="20">
        <f t="shared" si="10"/>
        <v>0</v>
      </c>
      <c r="G55" s="21"/>
      <c r="H55" s="21"/>
      <c r="I55" s="21">
        <f t="shared" si="6"/>
        <v>0</v>
      </c>
    </row>
    <row r="56" spans="2:9" x14ac:dyDescent="0.2">
      <c r="B56" s="11" t="s">
        <v>57</v>
      </c>
      <c r="C56" s="9"/>
      <c r="D56" s="20"/>
      <c r="E56" s="21"/>
      <c r="F56" s="20">
        <f t="shared" si="10"/>
        <v>0</v>
      </c>
      <c r="G56" s="21"/>
      <c r="H56" s="21"/>
      <c r="I56" s="21">
        <f t="shared" si="6"/>
        <v>0</v>
      </c>
    </row>
    <row r="57" spans="2:9" x14ac:dyDescent="0.2">
      <c r="B57" s="11" t="s">
        <v>58</v>
      </c>
      <c r="C57" s="9"/>
      <c r="D57" s="20"/>
      <c r="E57" s="21"/>
      <c r="F57" s="20">
        <f t="shared" si="10"/>
        <v>0</v>
      </c>
      <c r="G57" s="21"/>
      <c r="H57" s="21"/>
      <c r="I57" s="21">
        <f t="shared" si="6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0"/>
        <v>0</v>
      </c>
      <c r="G58" s="21"/>
      <c r="H58" s="21"/>
      <c r="I58" s="21">
        <f t="shared" si="6"/>
        <v>0</v>
      </c>
    </row>
    <row r="59" spans="2:9" x14ac:dyDescent="0.2">
      <c r="B59" s="1" t="s">
        <v>60</v>
      </c>
      <c r="C59" s="7"/>
      <c r="D59" s="20">
        <f>SUM(D60:D62)</f>
        <v>0</v>
      </c>
      <c r="E59" s="20">
        <f>SUM(E60:E62)</f>
        <v>4128511.37</v>
      </c>
      <c r="F59" s="20">
        <f>SUM(F60:F62)</f>
        <v>4128511.37</v>
      </c>
      <c r="G59" s="20">
        <f>SUM(G60:G62)</f>
        <v>4128511.37</v>
      </c>
      <c r="H59" s="20">
        <f>SUM(H60:H62)</f>
        <v>4128511.37</v>
      </c>
      <c r="I59" s="21">
        <f t="shared" si="6"/>
        <v>0</v>
      </c>
    </row>
    <row r="60" spans="2:9" x14ac:dyDescent="0.2">
      <c r="B60" s="11" t="s">
        <v>61</v>
      </c>
      <c r="C60" s="9"/>
      <c r="D60" s="20">
        <v>0</v>
      </c>
      <c r="E60" s="21">
        <v>1517513.36</v>
      </c>
      <c r="F60" s="20">
        <f t="shared" si="10"/>
        <v>1517513.36</v>
      </c>
      <c r="G60" s="21">
        <v>1517513.36</v>
      </c>
      <c r="H60" s="21">
        <v>1517513.36</v>
      </c>
      <c r="I60" s="21">
        <f t="shared" si="6"/>
        <v>0</v>
      </c>
    </row>
    <row r="61" spans="2:9" x14ac:dyDescent="0.2">
      <c r="B61" s="11" t="s">
        <v>62</v>
      </c>
      <c r="C61" s="9"/>
      <c r="D61" s="20">
        <v>0</v>
      </c>
      <c r="E61" s="21">
        <v>2610998.0099999998</v>
      </c>
      <c r="F61" s="20">
        <f t="shared" si="10"/>
        <v>2610998.0099999998</v>
      </c>
      <c r="G61" s="21">
        <v>2610998.0099999998</v>
      </c>
      <c r="H61" s="21">
        <v>2610998.0099999998</v>
      </c>
      <c r="I61" s="21">
        <f t="shared" si="6"/>
        <v>0</v>
      </c>
    </row>
    <row r="62" spans="2:9" x14ac:dyDescent="0.2">
      <c r="B62" s="11" t="s">
        <v>63</v>
      </c>
      <c r="C62" s="9"/>
      <c r="D62" s="20"/>
      <c r="E62" s="21"/>
      <c r="F62" s="20">
        <f t="shared" si="10"/>
        <v>0</v>
      </c>
      <c r="G62" s="21"/>
      <c r="H62" s="21"/>
      <c r="I62" s="21">
        <f t="shared" si="6"/>
        <v>0</v>
      </c>
    </row>
    <row r="63" spans="2:9" x14ac:dyDescent="0.2">
      <c r="B63" s="27" t="s">
        <v>64</v>
      </c>
      <c r="C63" s="28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6"/>
        <v>0</v>
      </c>
    </row>
    <row r="64" spans="2:9" x14ac:dyDescent="0.2">
      <c r="B64" s="11" t="s">
        <v>65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0"/>
        <v>0</v>
      </c>
      <c r="G71" s="21"/>
      <c r="H71" s="21"/>
      <c r="I71" s="21">
        <f t="shared" si="6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6"/>
        <v>0</v>
      </c>
    </row>
    <row r="73" spans="2:9" x14ac:dyDescent="0.2">
      <c r="B73" s="11" t="s">
        <v>74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75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1" t="s">
        <v>76</v>
      </c>
      <c r="C75" s="9"/>
      <c r="D75" s="20"/>
      <c r="E75" s="21"/>
      <c r="F75" s="20">
        <f t="shared" si="10"/>
        <v>0</v>
      </c>
      <c r="G75" s="21"/>
      <c r="H75" s="21"/>
      <c r="I75" s="21">
        <f t="shared" si="6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0</v>
      </c>
      <c r="F76" s="20">
        <f>SUM(F77:F83)</f>
        <v>0</v>
      </c>
      <c r="G76" s="20">
        <f>SUM(G77:G83)</f>
        <v>0</v>
      </c>
      <c r="H76" s="20">
        <f>SUM(H77:H83)</f>
        <v>0</v>
      </c>
      <c r="I76" s="21">
        <f t="shared" si="6"/>
        <v>0</v>
      </c>
    </row>
    <row r="77" spans="2:9" x14ac:dyDescent="0.2">
      <c r="B77" s="11" t="s">
        <v>78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0"/>
        <v>0</v>
      </c>
      <c r="G82" s="21"/>
      <c r="H82" s="21"/>
      <c r="I82" s="21">
        <f t="shared" si="6"/>
        <v>0</v>
      </c>
    </row>
    <row r="83" spans="2:9" x14ac:dyDescent="0.2">
      <c r="B83" s="11" t="s">
        <v>84</v>
      </c>
      <c r="C83" s="9"/>
      <c r="D83" s="20"/>
      <c r="E83" s="21"/>
      <c r="F83" s="20">
        <f t="shared" si="10"/>
        <v>0</v>
      </c>
      <c r="G83" s="21"/>
      <c r="H83" s="21"/>
      <c r="I83" s="21">
        <f t="shared" si="6"/>
        <v>0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2">D86+D104+D94+D114+D124+D134+D138+D147+D151</f>
        <v>50964690</v>
      </c>
      <c r="E85" s="24">
        <f>E86+E104+E94+E114+E124+E134+E138+E147+E151</f>
        <v>15722986.949999999</v>
      </c>
      <c r="F85" s="24">
        <f t="shared" si="12"/>
        <v>66687676.950000003</v>
      </c>
      <c r="G85" s="24">
        <f>G86+G104+G94+G114+G124+G134+G138+G147+G151</f>
        <v>45421432.240000002</v>
      </c>
      <c r="H85" s="24">
        <f>H86+H104+H94+H114+H124+H134+H138+H147+H151</f>
        <v>45319362.240000002</v>
      </c>
      <c r="I85" s="24">
        <f t="shared" si="12"/>
        <v>21266244.710000001</v>
      </c>
    </row>
    <row r="86" spans="2:9" x14ac:dyDescent="0.2">
      <c r="B86" s="1" t="s">
        <v>12</v>
      </c>
      <c r="C86" s="7"/>
      <c r="D86" s="20">
        <f>SUM(D87:D93)</f>
        <v>7332547.2199999988</v>
      </c>
      <c r="E86" s="20">
        <f>SUM(E87:E93)</f>
        <v>17289.549999999988</v>
      </c>
      <c r="F86" s="20">
        <f>SUM(F87:F93)</f>
        <v>7349836.7699999996</v>
      </c>
      <c r="G86" s="20">
        <f>SUM(G87:G93)</f>
        <v>4463082.37</v>
      </c>
      <c r="H86" s="20">
        <f>SUM(H87:H93)</f>
        <v>4463082.37</v>
      </c>
      <c r="I86" s="21">
        <f t="shared" ref="I86:I149" si="13">F86-G86</f>
        <v>2886754.3999999994</v>
      </c>
    </row>
    <row r="87" spans="2:9" x14ac:dyDescent="0.2">
      <c r="B87" s="11" t="s">
        <v>13</v>
      </c>
      <c r="C87" s="9"/>
      <c r="D87" s="20">
        <v>5926611.5999999996</v>
      </c>
      <c r="E87" s="21">
        <v>436941.73</v>
      </c>
      <c r="F87" s="20">
        <f t="shared" ref="F87:F103" si="14">D87+E87</f>
        <v>6363553.3300000001</v>
      </c>
      <c r="G87" s="21">
        <v>3793747.16</v>
      </c>
      <c r="H87" s="21">
        <v>3793747.16</v>
      </c>
      <c r="I87" s="21">
        <f t="shared" si="13"/>
        <v>2569806.17</v>
      </c>
    </row>
    <row r="88" spans="2:9" x14ac:dyDescent="0.2">
      <c r="B88" s="11" t="s">
        <v>14</v>
      </c>
      <c r="C88" s="9"/>
      <c r="D88" s="20"/>
      <c r="E88" s="21"/>
      <c r="F88" s="20">
        <f t="shared" si="14"/>
        <v>0</v>
      </c>
      <c r="G88" s="21"/>
      <c r="H88" s="21"/>
      <c r="I88" s="21">
        <f t="shared" si="13"/>
        <v>0</v>
      </c>
    </row>
    <row r="89" spans="2:9" x14ac:dyDescent="0.2">
      <c r="B89" s="11" t="s">
        <v>15</v>
      </c>
      <c r="C89" s="9"/>
      <c r="D89" s="20">
        <v>82813.06</v>
      </c>
      <c r="E89" s="21">
        <v>52683.360000000001</v>
      </c>
      <c r="F89" s="20">
        <f t="shared" si="14"/>
        <v>135496.41999999998</v>
      </c>
      <c r="G89" s="21">
        <v>92918.87</v>
      </c>
      <c r="H89" s="21">
        <v>92918.87</v>
      </c>
      <c r="I89" s="21">
        <f t="shared" si="13"/>
        <v>42577.549999999988</v>
      </c>
    </row>
    <row r="90" spans="2:9" x14ac:dyDescent="0.2">
      <c r="B90" s="11" t="s">
        <v>16</v>
      </c>
      <c r="C90" s="9"/>
      <c r="D90" s="20"/>
      <c r="E90" s="21"/>
      <c r="F90" s="20">
        <f t="shared" si="14"/>
        <v>0</v>
      </c>
      <c r="G90" s="21"/>
      <c r="H90" s="21"/>
      <c r="I90" s="21">
        <f t="shared" si="13"/>
        <v>0</v>
      </c>
    </row>
    <row r="91" spans="2:9" x14ac:dyDescent="0.2">
      <c r="B91" s="11" t="s">
        <v>17</v>
      </c>
      <c r="C91" s="9"/>
      <c r="D91" s="20">
        <v>238122.56</v>
      </c>
      <c r="E91" s="21">
        <v>-96835.54</v>
      </c>
      <c r="F91" s="20">
        <f t="shared" si="14"/>
        <v>141287.02000000002</v>
      </c>
      <c r="G91" s="21">
        <v>133416.34</v>
      </c>
      <c r="H91" s="21">
        <v>133416.34</v>
      </c>
      <c r="I91" s="21">
        <f t="shared" si="13"/>
        <v>7870.6800000000221</v>
      </c>
    </row>
    <row r="92" spans="2:9" x14ac:dyDescent="0.2">
      <c r="B92" s="11" t="s">
        <v>18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1" t="s">
        <v>19</v>
      </c>
      <c r="C93" s="9"/>
      <c r="D93" s="20">
        <v>1085000</v>
      </c>
      <c r="E93" s="21">
        <v>-375500</v>
      </c>
      <c r="F93" s="20">
        <f t="shared" si="14"/>
        <v>709500</v>
      </c>
      <c r="G93" s="21">
        <v>443000</v>
      </c>
      <c r="H93" s="21">
        <v>443000</v>
      </c>
      <c r="I93" s="21">
        <f t="shared" si="13"/>
        <v>266500</v>
      </c>
    </row>
    <row r="94" spans="2:9" x14ac:dyDescent="0.2">
      <c r="B94" s="1" t="s">
        <v>20</v>
      </c>
      <c r="C94" s="7"/>
      <c r="D94" s="20">
        <f>SUM(D95:D103)</f>
        <v>7295000</v>
      </c>
      <c r="E94" s="20">
        <f>SUM(E95:E103)</f>
        <v>-9109.5999999999767</v>
      </c>
      <c r="F94" s="20">
        <f>SUM(F95:F103)</f>
        <v>7285890.4000000004</v>
      </c>
      <c r="G94" s="20">
        <f>SUM(G95:G103)</f>
        <v>6199473.1200000001</v>
      </c>
      <c r="H94" s="20">
        <f>SUM(H95:H103)</f>
        <v>6199473.1200000001</v>
      </c>
      <c r="I94" s="21">
        <f t="shared" si="13"/>
        <v>1086417.2800000003</v>
      </c>
    </row>
    <row r="95" spans="2:9" x14ac:dyDescent="0.2">
      <c r="B95" s="11" t="s">
        <v>21</v>
      </c>
      <c r="C95" s="9"/>
      <c r="D95" s="20"/>
      <c r="E95" s="21"/>
      <c r="F95" s="20">
        <f t="shared" si="14"/>
        <v>0</v>
      </c>
      <c r="G95" s="21"/>
      <c r="H95" s="21"/>
      <c r="I95" s="21">
        <f t="shared" si="13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24</v>
      </c>
      <c r="C98" s="9"/>
      <c r="D98" s="20">
        <v>0</v>
      </c>
      <c r="E98" s="21">
        <v>109048.99</v>
      </c>
      <c r="F98" s="20">
        <f t="shared" si="14"/>
        <v>109048.99</v>
      </c>
      <c r="G98" s="21">
        <v>109048.99</v>
      </c>
      <c r="H98" s="21">
        <v>109048.99</v>
      </c>
      <c r="I98" s="21">
        <f t="shared" si="13"/>
        <v>0</v>
      </c>
    </row>
    <row r="99" spans="2:9" x14ac:dyDescent="0.2">
      <c r="B99" s="11" t="s">
        <v>25</v>
      </c>
      <c r="C99" s="9"/>
      <c r="D99" s="20">
        <v>320000</v>
      </c>
      <c r="E99" s="21">
        <v>-109407.06</v>
      </c>
      <c r="F99" s="20">
        <f t="shared" si="14"/>
        <v>210592.94</v>
      </c>
      <c r="G99" s="21">
        <v>98420.94</v>
      </c>
      <c r="H99" s="21">
        <v>98420.94</v>
      </c>
      <c r="I99" s="21">
        <f t="shared" si="13"/>
        <v>112172</v>
      </c>
    </row>
    <row r="100" spans="2:9" x14ac:dyDescent="0.2">
      <c r="B100" s="11" t="s">
        <v>26</v>
      </c>
      <c r="C100" s="9"/>
      <c r="D100" s="20">
        <v>5450000</v>
      </c>
      <c r="E100" s="21">
        <v>-382466.97</v>
      </c>
      <c r="F100" s="20">
        <f t="shared" si="14"/>
        <v>5067533.03</v>
      </c>
      <c r="G100" s="21">
        <v>4574693.92</v>
      </c>
      <c r="H100" s="21">
        <v>4574693.92</v>
      </c>
      <c r="I100" s="21">
        <f t="shared" si="13"/>
        <v>492839.11000000034</v>
      </c>
    </row>
    <row r="101" spans="2:9" x14ac:dyDescent="0.2">
      <c r="B101" s="11" t="s">
        <v>27</v>
      </c>
      <c r="C101" s="9"/>
      <c r="D101" s="20">
        <v>325000</v>
      </c>
      <c r="E101" s="21">
        <v>300000</v>
      </c>
      <c r="F101" s="20">
        <f t="shared" si="14"/>
        <v>625000</v>
      </c>
      <c r="G101" s="21">
        <v>624764</v>
      </c>
      <c r="H101" s="21">
        <v>624764</v>
      </c>
      <c r="I101" s="21">
        <f t="shared" si="13"/>
        <v>236</v>
      </c>
    </row>
    <row r="102" spans="2:9" x14ac:dyDescent="0.2">
      <c r="B102" s="11" t="s">
        <v>28</v>
      </c>
      <c r="C102" s="9"/>
      <c r="D102" s="20">
        <v>0</v>
      </c>
      <c r="E102" s="21">
        <v>3115.44</v>
      </c>
      <c r="F102" s="20">
        <f t="shared" si="14"/>
        <v>3115.44</v>
      </c>
      <c r="G102" s="21">
        <v>3115.44</v>
      </c>
      <c r="H102" s="21">
        <v>3115.44</v>
      </c>
      <c r="I102" s="21">
        <f t="shared" si="13"/>
        <v>0</v>
      </c>
    </row>
    <row r="103" spans="2:9" x14ac:dyDescent="0.2">
      <c r="B103" s="11" t="s">
        <v>29</v>
      </c>
      <c r="C103" s="9"/>
      <c r="D103" s="20">
        <v>1200000</v>
      </c>
      <c r="E103" s="21">
        <v>70600</v>
      </c>
      <c r="F103" s="20">
        <f t="shared" si="14"/>
        <v>1270600</v>
      </c>
      <c r="G103" s="21">
        <v>789429.83</v>
      </c>
      <c r="H103" s="21">
        <v>789429.83</v>
      </c>
      <c r="I103" s="21">
        <f t="shared" si="13"/>
        <v>481170.17000000004</v>
      </c>
    </row>
    <row r="104" spans="2:9" x14ac:dyDescent="0.2">
      <c r="B104" s="1" t="s">
        <v>30</v>
      </c>
      <c r="C104" s="7"/>
      <c r="D104" s="20">
        <f>SUM(D105:D113)</f>
        <v>13707034.779999999</v>
      </c>
      <c r="E104" s="20">
        <f>SUM(E105:E113)</f>
        <v>5659132.2199999997</v>
      </c>
      <c r="F104" s="20">
        <f>SUM(F105:F113)</f>
        <v>19366167</v>
      </c>
      <c r="G104" s="20">
        <f>SUM(G105:G113)</f>
        <v>11235650.65</v>
      </c>
      <c r="H104" s="20">
        <f>SUM(H105:H113)</f>
        <v>11133580.65</v>
      </c>
      <c r="I104" s="21">
        <f t="shared" si="13"/>
        <v>8130516.3499999996</v>
      </c>
    </row>
    <row r="105" spans="2:9" x14ac:dyDescent="0.2">
      <c r="B105" s="11" t="s">
        <v>31</v>
      </c>
      <c r="C105" s="9"/>
      <c r="D105" s="20">
        <v>8362000</v>
      </c>
      <c r="E105" s="21">
        <v>-100000</v>
      </c>
      <c r="F105" s="21">
        <f>D105+E105</f>
        <v>8262000</v>
      </c>
      <c r="G105" s="21">
        <v>5050487.12</v>
      </c>
      <c r="H105" s="21">
        <v>5050487.12</v>
      </c>
      <c r="I105" s="21">
        <f t="shared" si="13"/>
        <v>3211512.88</v>
      </c>
    </row>
    <row r="106" spans="2:9" x14ac:dyDescent="0.2">
      <c r="B106" s="11" t="s">
        <v>32</v>
      </c>
      <c r="C106" s="9"/>
      <c r="D106" s="20">
        <v>0</v>
      </c>
      <c r="E106" s="21">
        <v>0</v>
      </c>
      <c r="F106" s="21">
        <f t="shared" ref="F106:F113" si="15">D106+E106</f>
        <v>0</v>
      </c>
      <c r="G106" s="21">
        <v>0</v>
      </c>
      <c r="H106" s="21">
        <v>0</v>
      </c>
      <c r="I106" s="21">
        <f t="shared" si="13"/>
        <v>0</v>
      </c>
    </row>
    <row r="107" spans="2:9" x14ac:dyDescent="0.2">
      <c r="B107" s="11" t="s">
        <v>33</v>
      </c>
      <c r="C107" s="9"/>
      <c r="D107" s="20">
        <v>350000</v>
      </c>
      <c r="E107" s="21">
        <v>2400</v>
      </c>
      <c r="F107" s="21">
        <f t="shared" si="15"/>
        <v>352400</v>
      </c>
      <c r="G107" s="21">
        <v>352400</v>
      </c>
      <c r="H107" s="21">
        <v>352400</v>
      </c>
      <c r="I107" s="21">
        <f t="shared" si="13"/>
        <v>0</v>
      </c>
    </row>
    <row r="108" spans="2:9" x14ac:dyDescent="0.2">
      <c r="B108" s="11" t="s">
        <v>34</v>
      </c>
      <c r="C108" s="9"/>
      <c r="D108" s="20">
        <v>50000</v>
      </c>
      <c r="E108" s="21">
        <v>-35000</v>
      </c>
      <c r="F108" s="21">
        <f t="shared" si="15"/>
        <v>15000</v>
      </c>
      <c r="G108" s="21">
        <v>12195.08</v>
      </c>
      <c r="H108" s="21">
        <v>12195.08</v>
      </c>
      <c r="I108" s="21">
        <f t="shared" si="13"/>
        <v>2804.92</v>
      </c>
    </row>
    <row r="109" spans="2:9" x14ac:dyDescent="0.2">
      <c r="B109" s="11" t="s">
        <v>35</v>
      </c>
      <c r="C109" s="9"/>
      <c r="D109" s="20">
        <v>3145034.78</v>
      </c>
      <c r="E109" s="21">
        <v>1843557.22</v>
      </c>
      <c r="F109" s="21">
        <f t="shared" si="15"/>
        <v>4988592</v>
      </c>
      <c r="G109" s="21">
        <v>4641431.62</v>
      </c>
      <c r="H109" s="21">
        <v>4641431.62</v>
      </c>
      <c r="I109" s="21">
        <f t="shared" si="13"/>
        <v>347160.37999999989</v>
      </c>
    </row>
    <row r="110" spans="2:9" x14ac:dyDescent="0.2">
      <c r="B110" s="11" t="s">
        <v>36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15"/>
        <v>0</v>
      </c>
      <c r="G112" s="21"/>
      <c r="H112" s="21"/>
      <c r="I112" s="21">
        <f t="shared" si="13"/>
        <v>0</v>
      </c>
    </row>
    <row r="113" spans="2:9" x14ac:dyDescent="0.2">
      <c r="B113" s="11" t="s">
        <v>39</v>
      </c>
      <c r="C113" s="9"/>
      <c r="D113" s="20">
        <v>1800000</v>
      </c>
      <c r="E113" s="21">
        <v>3948175</v>
      </c>
      <c r="F113" s="21">
        <f t="shared" si="15"/>
        <v>5748175</v>
      </c>
      <c r="G113" s="21">
        <v>1179136.83</v>
      </c>
      <c r="H113" s="21">
        <v>1077066.83</v>
      </c>
      <c r="I113" s="21">
        <f t="shared" si="13"/>
        <v>4569038.17</v>
      </c>
    </row>
    <row r="114" spans="2:9" ht="25.5" customHeight="1" x14ac:dyDescent="0.2">
      <c r="B114" s="27" t="s">
        <v>40</v>
      </c>
      <c r="C114" s="28"/>
      <c r="D114" s="20">
        <f>SUM(D115:D123)</f>
        <v>0</v>
      </c>
      <c r="E114" s="20">
        <f>SUM(E115:E123)</f>
        <v>551464.55000000005</v>
      </c>
      <c r="F114" s="20">
        <f>SUM(F115:F123)</f>
        <v>551464.55000000005</v>
      </c>
      <c r="G114" s="20">
        <f>SUM(G115:G123)</f>
        <v>551464.55000000005</v>
      </c>
      <c r="H114" s="20">
        <f>SUM(H115:H123)</f>
        <v>551464.55000000005</v>
      </c>
      <c r="I114" s="21">
        <f t="shared" si="13"/>
        <v>0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ref="F116:F123" si="16">D116+E116</f>
        <v>0</v>
      </c>
      <c r="G116" s="21"/>
      <c r="H116" s="21"/>
      <c r="I116" s="21">
        <f t="shared" si="13"/>
        <v>0</v>
      </c>
    </row>
    <row r="117" spans="2:9" x14ac:dyDescent="0.2">
      <c r="B117" s="11" t="s">
        <v>43</v>
      </c>
      <c r="C117" s="9"/>
      <c r="D117" s="20">
        <v>0</v>
      </c>
      <c r="E117" s="21">
        <v>343656.52</v>
      </c>
      <c r="F117" s="21">
        <f t="shared" si="16"/>
        <v>343656.52</v>
      </c>
      <c r="G117" s="21">
        <v>343656.52</v>
      </c>
      <c r="H117" s="21">
        <v>343656.52</v>
      </c>
      <c r="I117" s="21">
        <f t="shared" si="13"/>
        <v>0</v>
      </c>
    </row>
    <row r="118" spans="2:9" x14ac:dyDescent="0.2">
      <c r="B118" s="11" t="s">
        <v>44</v>
      </c>
      <c r="C118" s="9"/>
      <c r="D118" s="20">
        <v>0</v>
      </c>
      <c r="E118" s="21">
        <v>207808.03</v>
      </c>
      <c r="F118" s="21">
        <f t="shared" si="16"/>
        <v>207808.03</v>
      </c>
      <c r="G118" s="21">
        <v>207808.03</v>
      </c>
      <c r="H118" s="21">
        <v>207808.03</v>
      </c>
      <c r="I118" s="21">
        <f t="shared" si="13"/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16"/>
        <v>0</v>
      </c>
      <c r="G123" s="21"/>
      <c r="H123" s="21"/>
      <c r="I123" s="21">
        <f t="shared" si="13"/>
        <v>0</v>
      </c>
    </row>
    <row r="124" spans="2:9" x14ac:dyDescent="0.2">
      <c r="B124" s="1" t="s">
        <v>50</v>
      </c>
      <c r="C124" s="7"/>
      <c r="D124" s="20">
        <f>SUM(D125:D133)</f>
        <v>5340000</v>
      </c>
      <c r="E124" s="20">
        <f>SUM(E125:E133)</f>
        <v>-5035626.4800000004</v>
      </c>
      <c r="F124" s="20">
        <f>SUM(F125:F133)</f>
        <v>304373.52</v>
      </c>
      <c r="G124" s="20">
        <f>SUM(G125:G133)</f>
        <v>223432.78</v>
      </c>
      <c r="H124" s="20">
        <f>SUM(H125:H133)</f>
        <v>223432.78</v>
      </c>
      <c r="I124" s="21">
        <f t="shared" si="13"/>
        <v>80940.74000000002</v>
      </c>
    </row>
    <row r="125" spans="2:9" x14ac:dyDescent="0.2">
      <c r="B125" s="11" t="s">
        <v>51</v>
      </c>
      <c r="C125" s="9"/>
      <c r="D125" s="20">
        <v>150000</v>
      </c>
      <c r="E125" s="21">
        <v>117833.52</v>
      </c>
      <c r="F125" s="21">
        <f>D125+E125</f>
        <v>267833.52</v>
      </c>
      <c r="G125" s="21">
        <v>186892.78</v>
      </c>
      <c r="H125" s="21">
        <v>186892.78</v>
      </c>
      <c r="I125" s="21">
        <f t="shared" si="13"/>
        <v>80940.74000000002</v>
      </c>
    </row>
    <row r="126" spans="2:9" x14ac:dyDescent="0.2">
      <c r="B126" s="11" t="s">
        <v>52</v>
      </c>
      <c r="C126" s="9"/>
      <c r="D126" s="20"/>
      <c r="E126" s="21"/>
      <c r="F126" s="21">
        <f t="shared" ref="F126:F133" si="17">D126+E126</f>
        <v>0</v>
      </c>
      <c r="G126" s="21"/>
      <c r="H126" s="21"/>
      <c r="I126" s="21">
        <f t="shared" si="13"/>
        <v>0</v>
      </c>
    </row>
    <row r="127" spans="2:9" x14ac:dyDescent="0.2">
      <c r="B127" s="11" t="s">
        <v>53</v>
      </c>
      <c r="C127" s="9"/>
      <c r="D127" s="20">
        <v>460000</v>
      </c>
      <c r="E127" s="21">
        <v>-434480</v>
      </c>
      <c r="F127" s="21">
        <f t="shared" si="17"/>
        <v>25520</v>
      </c>
      <c r="G127" s="21">
        <v>25520</v>
      </c>
      <c r="H127" s="21">
        <v>25520</v>
      </c>
      <c r="I127" s="21">
        <f t="shared" si="13"/>
        <v>0</v>
      </c>
    </row>
    <row r="128" spans="2:9" x14ac:dyDescent="0.2">
      <c r="B128" s="11" t="s">
        <v>54</v>
      </c>
      <c r="C128" s="9"/>
      <c r="D128" s="20">
        <v>4280000</v>
      </c>
      <c r="E128" s="21">
        <v>-4280000</v>
      </c>
      <c r="F128" s="21">
        <f t="shared" si="17"/>
        <v>0</v>
      </c>
      <c r="G128" s="21">
        <v>0</v>
      </c>
      <c r="H128" s="21">
        <v>0</v>
      </c>
      <c r="I128" s="21">
        <f t="shared" si="13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56</v>
      </c>
      <c r="C130" s="9"/>
      <c r="D130" s="20">
        <v>450000</v>
      </c>
      <c r="E130" s="21">
        <v>-438980</v>
      </c>
      <c r="F130" s="21">
        <f t="shared" si="17"/>
        <v>11020</v>
      </c>
      <c r="G130" s="21">
        <v>11020</v>
      </c>
      <c r="H130" s="21">
        <v>11020</v>
      </c>
      <c r="I130" s="21">
        <f t="shared" si="13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17"/>
        <v>0</v>
      </c>
      <c r="G133" s="21"/>
      <c r="H133" s="21"/>
      <c r="I133" s="21">
        <f t="shared" si="13"/>
        <v>0</v>
      </c>
    </row>
    <row r="134" spans="2:9" x14ac:dyDescent="0.2">
      <c r="B134" s="1" t="s">
        <v>60</v>
      </c>
      <c r="C134" s="7"/>
      <c r="D134" s="20">
        <f>SUM(D135:D137)</f>
        <v>17290108</v>
      </c>
      <c r="E134" s="20">
        <f>SUM(E135:E137)</f>
        <v>14539836.710000001</v>
      </c>
      <c r="F134" s="20">
        <f>SUM(F135:F137)</f>
        <v>31829944.710000001</v>
      </c>
      <c r="G134" s="20">
        <f>SUM(G135:G137)</f>
        <v>22748328.77</v>
      </c>
      <c r="H134" s="20">
        <f>SUM(H135:H137)</f>
        <v>22748328.77</v>
      </c>
      <c r="I134" s="21">
        <f t="shared" si="13"/>
        <v>9081615.9400000013</v>
      </c>
    </row>
    <row r="135" spans="2:9" x14ac:dyDescent="0.2">
      <c r="B135" s="11" t="s">
        <v>61</v>
      </c>
      <c r="C135" s="9"/>
      <c r="D135" s="20">
        <v>17290108</v>
      </c>
      <c r="E135" s="21">
        <v>10378240.210000001</v>
      </c>
      <c r="F135" s="21">
        <f>D135+E135</f>
        <v>27668348.210000001</v>
      </c>
      <c r="G135" s="21">
        <v>18586732.27</v>
      </c>
      <c r="H135" s="21">
        <v>18586732.27</v>
      </c>
      <c r="I135" s="21">
        <f t="shared" si="13"/>
        <v>9081615.9400000013</v>
      </c>
    </row>
    <row r="136" spans="2:9" x14ac:dyDescent="0.2">
      <c r="B136" s="11" t="s">
        <v>62</v>
      </c>
      <c r="C136" s="9"/>
      <c r="D136" s="20">
        <v>0</v>
      </c>
      <c r="E136" s="21">
        <v>4161596.5</v>
      </c>
      <c r="F136" s="21">
        <f>D136+E136</f>
        <v>4161596.5</v>
      </c>
      <c r="G136" s="21">
        <v>4161596.5</v>
      </c>
      <c r="H136" s="21">
        <v>4161596.5</v>
      </c>
      <c r="I136" s="21">
        <f t="shared" si="13"/>
        <v>0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13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13"/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ref="F140:F146" si="18">D140+E140</f>
        <v>0</v>
      </c>
      <c r="G140" s="21"/>
      <c r="H140" s="21"/>
      <c r="I140" s="21">
        <f t="shared" si="13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18"/>
        <v>0</v>
      </c>
      <c r="G146" s="21"/>
      <c r="H146" s="21"/>
      <c r="I146" s="21">
        <f t="shared" si="13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13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13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19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0</v>
      </c>
      <c r="F151" s="20">
        <f>SUM(F152:F158)</f>
        <v>0</v>
      </c>
      <c r="G151" s="20">
        <f>SUM(G152:G158)</f>
        <v>0</v>
      </c>
      <c r="H151" s="20">
        <f>SUM(H152:H158)</f>
        <v>0</v>
      </c>
      <c r="I151" s="21">
        <f t="shared" si="19"/>
        <v>0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ref="F153:F158" si="20">D153+E153</f>
        <v>0</v>
      </c>
      <c r="G153" s="21"/>
      <c r="H153" s="21"/>
      <c r="I153" s="21">
        <f t="shared" si="19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0"/>
        <v>0</v>
      </c>
      <c r="G157" s="21"/>
      <c r="H157" s="21"/>
      <c r="I157" s="21">
        <f t="shared" si="19"/>
        <v>0</v>
      </c>
    </row>
    <row r="158" spans="2:9" x14ac:dyDescent="0.2">
      <c r="B158" s="11" t="s">
        <v>84</v>
      </c>
      <c r="C158" s="9"/>
      <c r="D158" s="20"/>
      <c r="E158" s="21"/>
      <c r="F158" s="21">
        <f t="shared" si="20"/>
        <v>0</v>
      </c>
      <c r="G158" s="21"/>
      <c r="H158" s="21"/>
      <c r="I158" s="21">
        <f t="shared" si="19"/>
        <v>0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1">D10+D85</f>
        <v>121484464.44</v>
      </c>
      <c r="E160" s="19">
        <f t="shared" si="21"/>
        <v>31662797.039999999</v>
      </c>
      <c r="F160" s="19">
        <f t="shared" si="21"/>
        <v>153147261.48000002</v>
      </c>
      <c r="G160" s="19">
        <f t="shared" si="21"/>
        <v>111612552.34999999</v>
      </c>
      <c r="H160" s="19">
        <f t="shared" si="21"/>
        <v>110151281.34999999</v>
      </c>
      <c r="I160" s="19">
        <f t="shared" si="21"/>
        <v>41534709.129999995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2016-12-20T19:53:14Z</cp:lastPrinted>
  <dcterms:created xsi:type="dcterms:W3CDTF">2016-10-11T20:25:15Z</dcterms:created>
  <dcterms:modified xsi:type="dcterms:W3CDTF">2024-10-08T00:01:55Z</dcterms:modified>
</cp:coreProperties>
</file>